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CAPEX" sheetId="3" state="visible" r:id="rId3"/>
    <sheet xmlns:r="http://schemas.openxmlformats.org/officeDocument/2006/relationships" name="Financing" sheetId="4" state="visible" r:id="rId4"/>
    <sheet xmlns:r="http://schemas.openxmlformats.org/officeDocument/2006/relationships" name="RFQ Handoff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;(0.0%);-"/>
    <numFmt numFmtId="165" formatCode="&quot;$&quot;#,##0;(&quot;$&quot;#,##0);-"/>
  </numFmts>
  <fonts count="12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b val="1"/>
      <sz val="11"/>
    </font>
    <font>
      <name val="Arial"/>
      <sz val="11"/>
    </font>
    <font>
      <name val="Arial"/>
      <b val="1"/>
      <color rgb="00FFFFFF"/>
      <sz val="11"/>
    </font>
    <font>
      <name val="Arial"/>
      <b val="1"/>
      <color rgb="000F3D2E"/>
      <sz val="11"/>
    </font>
    <font>
      <name val="Arial"/>
      <color rgb="000000FF"/>
      <sz val="10"/>
    </font>
    <font>
      <name val="Arial"/>
      <color rgb="00008000"/>
      <sz val="10"/>
    </font>
    <font>
      <name val="Arial"/>
      <color rgb="00000000"/>
      <sz val="10"/>
    </font>
    <font>
      <name val="Arial"/>
      <i val="1"/>
      <color rgb="00666666"/>
      <sz val="9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0F3D2E"/>
      </patternFill>
    </fill>
    <fill>
      <patternFill patternType="solid">
        <fgColor rgb="00E7F0EA"/>
      </patternFill>
    </fill>
    <fill>
      <patternFill patternType="solid">
        <fgColor rgb="00FFFD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2" borderId="0" applyAlignment="1" pivotButton="0" quotePrefix="0" xfId="0">
      <alignment horizontal="left"/>
    </xf>
    <xf numFmtId="0" fontId="5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4" borderId="1" pivotButton="0" quotePrefix="0" xfId="0"/>
    <xf numFmtId="164" fontId="6" fillId="4" borderId="1" pivotButton="0" quotePrefix="0" xfId="0"/>
    <xf numFmtId="165" fontId="6" fillId="4" borderId="1" pivotButton="0" quotePrefix="0" xfId="0"/>
    <xf numFmtId="0" fontId="4" fillId="2" borderId="0" pivotButton="0" quotePrefix="0" xfId="0"/>
    <xf numFmtId="165" fontId="7" fillId="0" borderId="1" pivotButton="0" quotePrefix="0" xfId="0"/>
    <xf numFmtId="3" fontId="7" fillId="0" borderId="1" pivotButton="0" quotePrefix="0" xfId="0"/>
    <xf numFmtId="165" fontId="8" fillId="0" borderId="1" pivotButton="0" quotePrefix="0" xfId="0"/>
    <xf numFmtId="0" fontId="9" fillId="0" borderId="1" pivotButton="0" quotePrefix="0" xfId="0"/>
    <xf numFmtId="0" fontId="10" fillId="0" borderId="0" pivotButton="0" quotePrefix="0" xfId="0"/>
    <xf numFmtId="165" fontId="10" fillId="0" borderId="0" pivotButton="0" quotePrefix="0" xfId="0"/>
    <xf numFmtId="164" fontId="7" fillId="0" borderId="0" pivotButton="0" quotePrefix="0" xfId="0"/>
    <xf numFmtId="165" fontId="0" fillId="0" borderId="0" pivotButton="0" quotePrefix="0" xfId="0"/>
    <xf numFmtId="0" fontId="11" fillId="0" borderId="0" pivotButton="0" quotePrefix="0" xfId="0"/>
    <xf numFmtId="165" fontId="11" fillId="3" borderId="0" pivotButton="0" quotePrefix="0" xfId="0"/>
    <xf numFmtId="164" fontId="8" fillId="0" borderId="1" pivotButton="0" quotePrefix="0" xfId="0"/>
    <xf numFmtId="1" fontId="6" fillId="4" borderId="1" pivotButton="0" quotePrefix="0" xfId="0"/>
    <xf numFmtId="2" fontId="6" fillId="4" borderId="1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2" customWidth="1" min="1" max="1"/>
    <col width="90" customWidth="1" min="2" max="2"/>
  </cols>
  <sheetData>
    <row r="1">
      <c r="A1" s="1" t="inlineStr">
        <is>
          <t>Greenhouse Procurement CAPEX Planner</t>
        </is>
      </c>
    </row>
    <row r="2">
      <c r="A2" s="2" t="inlineStr">
        <is>
          <t>SeedMatchGroup — Executive Knowledge Center</t>
        </is>
      </c>
    </row>
    <row r="3">
      <c r="A3" s="3" t="inlineStr"/>
    </row>
    <row r="4" ht="46" customHeight="1">
      <c r="A4" s="2" t="inlineStr">
        <is>
          <t>Purpose</t>
        </is>
      </c>
      <c r="B4" s="4" t="inlineStr">
        <is>
          <t>Structure the total CAPEX for a commercial greenhouse project across structures, climate, irrigation/fertigation, growing systems, energy, digital controls, packing, sitework and soft costs. Use in the RFQ Builder and financing conversations.</t>
        </is>
      </c>
    </row>
    <row r="5" ht="46" customHeight="1">
      <c r="A5" s="2" t="inlineStr">
        <is>
          <t>How to use</t>
        </is>
      </c>
      <c r="B5" s="4" t="inlineStr">
        <is>
          <t>Blue cells = your inputs. Black cells = formulas. Green cells = links to other sheets. Yellow = key assumptions to validate with quotations.</t>
        </is>
      </c>
    </row>
    <row r="6" ht="46" customHeight="1">
      <c r="A6" s="2" t="inlineStr">
        <is>
          <t>Scope</t>
        </is>
      </c>
      <c r="B6" s="4" t="inlineStr">
        <is>
          <t>Supplier-neutral. Benchmarks are order-of-magnitude only and vary by country, climate, spec and steel price. Always confirm with formal RFQs.</t>
        </is>
      </c>
    </row>
    <row r="7" ht="46" customHeight="1">
      <c r="A7" s="2" t="inlineStr">
        <is>
          <t>Disclaimer</t>
        </is>
      </c>
      <c r="B7" s="4" t="inlineStr">
        <is>
          <t>Educational planning worksheet. Not investment advice. Confirm every line with independent quotations and, where relevant, an EPC or owner's engineer.</t>
        </is>
      </c>
    </row>
    <row r="8" ht="46" customHeight="1">
      <c r="A8" s="2" t="inlineStr">
        <is>
          <t>Version</t>
        </is>
      </c>
      <c r="B8" s="4" t="inlineStr">
        <is>
          <t>1.0 — Phase 2 flagship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0" customWidth="1" min="3" max="3"/>
    <col width="55" customWidth="1" min="4" max="4"/>
  </cols>
  <sheetData>
    <row r="1">
      <c r="A1" s="5" t="inlineStr">
        <is>
          <t>Item</t>
        </is>
      </c>
      <c r="B1" s="5" t="inlineStr">
        <is>
          <t>Value</t>
        </is>
      </c>
      <c r="C1" s="5" t="inlineStr">
        <is>
          <t>Type</t>
        </is>
      </c>
      <c r="D1" s="5" t="inlineStr">
        <is>
          <t>Notes</t>
        </is>
      </c>
    </row>
    <row r="2">
      <c r="A2" s="6" t="inlineStr">
        <is>
          <t>Project</t>
        </is>
      </c>
      <c r="B2" s="7" t="n"/>
      <c r="C2" s="7" t="n"/>
      <c r="D2" s="7" t="n"/>
    </row>
    <row r="3">
      <c r="A3" s="8" t="inlineStr">
        <is>
          <t>Project name</t>
        </is>
      </c>
      <c r="B3" s="8" t="inlineStr">
        <is>
          <t>Commercial Greenhouse Project</t>
        </is>
      </c>
      <c r="C3" s="8" t="inlineStr">
        <is>
          <t>text</t>
        </is>
      </c>
      <c r="D3" s="8" t="inlineStr">
        <is>
          <t>Free text — reuse in RFQ Builder</t>
        </is>
      </c>
    </row>
    <row r="4">
      <c r="A4" s="8" t="inlineStr">
        <is>
          <t>Country</t>
        </is>
      </c>
      <c r="B4" s="8" t="inlineStr">
        <is>
          <t>—</t>
        </is>
      </c>
      <c r="C4" s="8" t="inlineStr">
        <is>
          <t>text</t>
        </is>
      </c>
      <c r="D4" s="8" t="inlineStr">
        <is>
          <t>Impacts steel, labour, freight, incentives</t>
        </is>
      </c>
    </row>
    <row r="5">
      <c r="A5" s="8" t="inlineStr">
        <is>
          <t>Structure type</t>
        </is>
      </c>
      <c r="B5" s="8" t="inlineStr">
        <is>
          <t>Venlo glass</t>
        </is>
      </c>
      <c r="C5" s="8" t="inlineStr">
        <is>
          <t>text</t>
        </is>
      </c>
      <c r="D5" s="8" t="inlineStr">
        <is>
          <t>e.g. Venlo glass, gutter-connected polycarbonate, high-tunnel</t>
        </is>
      </c>
    </row>
    <row r="6">
      <c r="A6" s="8" t="inlineStr">
        <is>
          <t>Covered area (m²)</t>
        </is>
      </c>
      <c r="B6" s="9" t="n">
        <v>20000</v>
      </c>
      <c r="C6" s="8" t="inlineStr">
        <is>
          <t>input</t>
        </is>
      </c>
      <c r="D6" s="8" t="inlineStr">
        <is>
          <t>1 ha = 10,000 m²</t>
        </is>
      </c>
    </row>
    <row r="7">
      <c r="A7" s="8" t="inlineStr">
        <is>
          <t>Target crop</t>
        </is>
      </c>
      <c r="B7" s="8" t="inlineStr">
        <is>
          <t>Tomato — TOV</t>
        </is>
      </c>
      <c r="C7" s="8" t="inlineStr">
        <is>
          <t>text</t>
        </is>
      </c>
      <c r="D7" s="8" t="inlineStr">
        <is>
          <t>Impacts irrigation, climate and grading spec</t>
        </is>
      </c>
    </row>
    <row r="8">
      <c r="A8" s="8" t="inlineStr">
        <is>
          <t>Contingency %</t>
        </is>
      </c>
      <c r="B8" s="10" t="n">
        <v>0.1</v>
      </c>
      <c r="C8" s="8" t="inlineStr">
        <is>
          <t>input</t>
        </is>
      </c>
      <c r="D8" s="8" t="inlineStr">
        <is>
          <t>10–15% typical at feasibility stage</t>
        </is>
      </c>
    </row>
    <row r="9">
      <c r="A9" s="8" t="inlineStr">
        <is>
          <t>Soft costs %</t>
        </is>
      </c>
      <c r="B9" s="10" t="n">
        <v>0.08</v>
      </c>
      <c r="C9" s="8" t="inlineStr">
        <is>
          <t>input</t>
        </is>
      </c>
      <c r="D9" s="8" t="inlineStr">
        <is>
          <t>Engineering, PM, permits, commissioning</t>
        </is>
      </c>
    </row>
    <row r="10">
      <c r="A10" s="8" t="inlineStr">
        <is>
          <t>Currency</t>
        </is>
      </c>
      <c r="B10" s="8" t="inlineStr">
        <is>
          <t>USD</t>
        </is>
      </c>
      <c r="C10" s="8" t="inlineStr">
        <is>
          <t>text</t>
        </is>
      </c>
      <c r="D10" s="8" t="inlineStr">
        <is>
          <t>Report currency</t>
        </is>
      </c>
    </row>
    <row r="11">
      <c r="A11" s="6" t="inlineStr"/>
      <c r="B11" s="7" t="n"/>
      <c r="C11" s="7" t="n"/>
      <c r="D11" s="7" t="n"/>
    </row>
    <row r="12">
      <c r="A12" s="6" t="inlineStr">
        <is>
          <t>Benchmarks ($/m² — validate with quotations)</t>
        </is>
      </c>
      <c r="B12" s="7" t="n"/>
      <c r="C12" s="7" t="n"/>
      <c r="D12" s="7" t="n"/>
    </row>
    <row r="13">
      <c r="A13" s="8" t="inlineStr">
        <is>
          <t>Structure &amp; glazing</t>
        </is>
      </c>
      <c r="B13" s="11" t="n">
        <v>180</v>
      </c>
      <c r="C13" s="8" t="inlineStr">
        <is>
          <t>input</t>
        </is>
      </c>
      <c r="D13" s="8" t="inlineStr">
        <is>
          <t>Venlo glass benchmark; polycarbonate 90–140</t>
        </is>
      </c>
    </row>
    <row r="14">
      <c r="A14" s="8" t="inlineStr">
        <is>
          <t>Climate (heating, cooling, screens)</t>
        </is>
      </c>
      <c r="B14" s="11" t="n">
        <v>120</v>
      </c>
      <c r="C14" s="8" t="inlineStr">
        <is>
          <t>input</t>
        </is>
      </c>
      <c r="D14" s="8" t="inlineStr">
        <is>
          <t>Varies with climate zone</t>
        </is>
      </c>
    </row>
    <row r="15">
      <c r="A15" s="8" t="inlineStr">
        <is>
          <t>Irrigation &amp; fertigation</t>
        </is>
      </c>
      <c r="B15" s="11" t="n">
        <v>55</v>
      </c>
      <c r="C15" s="8" t="inlineStr">
        <is>
          <t>input</t>
        </is>
      </c>
      <c r="D15" s="8" t="inlineStr">
        <is>
          <t>Includes dosing, filtration, storage</t>
        </is>
      </c>
    </row>
    <row r="16">
      <c r="A16" s="8" t="inlineStr">
        <is>
          <t>Growing systems (gutters/hydroponics)</t>
        </is>
      </c>
      <c r="B16" s="11" t="n">
        <v>65</v>
      </c>
      <c r="C16" s="8" t="inlineStr">
        <is>
          <t>input</t>
        </is>
      </c>
      <c r="D16" s="8" t="inlineStr">
        <is>
          <t>Hydroponic tomato/pepper benchmark</t>
        </is>
      </c>
    </row>
    <row r="17">
      <c r="A17" s="8" t="inlineStr">
        <is>
          <t>Energy (boilers, CHP, PV, storage)</t>
        </is>
      </c>
      <c r="B17" s="11" t="n">
        <v>90</v>
      </c>
      <c r="C17" s="8" t="inlineStr">
        <is>
          <t>input</t>
        </is>
      </c>
      <c r="D17" s="8" t="inlineStr">
        <is>
          <t>Excludes grid connection</t>
        </is>
      </c>
    </row>
    <row r="18">
      <c r="A18" s="8" t="inlineStr">
        <is>
          <t>Digital controls &amp; sensors</t>
        </is>
      </c>
      <c r="B18" s="11" t="n">
        <v>25</v>
      </c>
      <c r="C18" s="8" t="inlineStr">
        <is>
          <t>input</t>
        </is>
      </c>
      <c r="D18" s="8" t="inlineStr">
        <is>
          <t>Climate computer, sensors, SCADA</t>
        </is>
      </c>
    </row>
    <row r="19">
      <c r="A19" s="8" t="inlineStr">
        <is>
          <t>Packing house &amp; post-harvest</t>
        </is>
      </c>
      <c r="B19" s="11" t="n">
        <v>40</v>
      </c>
      <c r="C19" s="8" t="inlineStr">
        <is>
          <t>input</t>
        </is>
      </c>
      <c r="D19" s="8" t="inlineStr">
        <is>
          <t>Include cold room, grading, packaging</t>
        </is>
      </c>
    </row>
    <row r="20">
      <c r="A20" s="8" t="inlineStr">
        <is>
          <t>Sitework, foundations, utilities</t>
        </is>
      </c>
      <c r="B20" s="11" t="n">
        <v>70</v>
      </c>
      <c r="C20" s="8" t="inlineStr">
        <is>
          <t>input</t>
        </is>
      </c>
      <c r="D20" s="8" t="inlineStr">
        <is>
          <t>Highly site-dependent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8" customWidth="1" min="4" max="4"/>
    <col width="44" customWidth="1" min="5" max="5"/>
  </cols>
  <sheetData>
    <row r="1">
      <c r="A1" s="12" t="inlineStr">
        <is>
          <t>Category</t>
        </is>
      </c>
      <c r="B1" s="12" t="inlineStr">
        <is>
          <t>Unit rate ($/m²)</t>
        </is>
      </c>
      <c r="C1" s="12" t="inlineStr">
        <is>
          <t>Area (m²)</t>
        </is>
      </c>
      <c r="D1" s="12" t="inlineStr">
        <is>
          <t>Base cost ($)</t>
        </is>
      </c>
      <c r="E1" s="12" t="inlineStr">
        <is>
          <t>Notes</t>
        </is>
      </c>
    </row>
    <row r="2">
      <c r="A2" s="8" t="inlineStr">
        <is>
          <t>Structure &amp; glazing</t>
        </is>
      </c>
      <c r="B2" s="13">
        <f>Assumptions!B13</f>
        <v/>
      </c>
      <c r="C2" s="14">
        <f>Assumptions!B6</f>
        <v/>
      </c>
      <c r="D2" s="15">
        <f>B2*C2</f>
        <v/>
      </c>
      <c r="E2" s="16" t="inlineStr">
        <is>
          <t>Steel, glazing, gutters, doors</t>
        </is>
      </c>
    </row>
    <row r="3">
      <c r="A3" s="8" t="inlineStr">
        <is>
          <t>Climate (heat/cool/screens)</t>
        </is>
      </c>
      <c r="B3" s="13">
        <f>Assumptions!B14</f>
        <v/>
      </c>
      <c r="C3" s="14">
        <f>Assumptions!B6</f>
        <v/>
      </c>
      <c r="D3" s="15">
        <f>B3*C3</f>
        <v/>
      </c>
      <c r="E3" s="16" t="inlineStr">
        <is>
          <t>Boilers, pad-fan, screens, dehumidification</t>
        </is>
      </c>
    </row>
    <row r="4">
      <c r="A4" s="8" t="inlineStr">
        <is>
          <t>Irrigation &amp; fertigation</t>
        </is>
      </c>
      <c r="B4" s="13">
        <f>Assumptions!B15</f>
        <v/>
      </c>
      <c r="C4" s="14">
        <f>Assumptions!B6</f>
        <v/>
      </c>
      <c r="D4" s="15">
        <f>B4*C4</f>
        <v/>
      </c>
      <c r="E4" s="16" t="inlineStr">
        <is>
          <t>Dosing, filtration, tanks, drip</t>
        </is>
      </c>
    </row>
    <row r="5">
      <c r="A5" s="8" t="inlineStr">
        <is>
          <t>Growing systems</t>
        </is>
      </c>
      <c r="B5" s="13">
        <f>Assumptions!B16</f>
        <v/>
      </c>
      <c r="C5" s="14">
        <f>Assumptions!B6</f>
        <v/>
      </c>
      <c r="D5" s="15">
        <f>B5*C5</f>
        <v/>
      </c>
      <c r="E5" s="16" t="inlineStr">
        <is>
          <t>Hydroponic gutters, substrates, tables</t>
        </is>
      </c>
    </row>
    <row r="6">
      <c r="A6" s="8" t="inlineStr">
        <is>
          <t>Energy</t>
        </is>
      </c>
      <c r="B6" s="13">
        <f>Assumptions!B17</f>
        <v/>
      </c>
      <c r="C6" s="14">
        <f>Assumptions!B6</f>
        <v/>
      </c>
      <c r="D6" s="15">
        <f>B6*C6</f>
        <v/>
      </c>
      <c r="E6" s="16" t="inlineStr">
        <is>
          <t>Boilers, CHP, PV, storage — no grid</t>
        </is>
      </c>
    </row>
    <row r="7">
      <c r="A7" s="8" t="inlineStr">
        <is>
          <t>Digital controls &amp; sensors</t>
        </is>
      </c>
      <c r="B7" s="13">
        <f>Assumptions!B18</f>
        <v/>
      </c>
      <c r="C7" s="14">
        <f>Assumptions!B6</f>
        <v/>
      </c>
      <c r="D7" s="15">
        <f>B7*C7</f>
        <v/>
      </c>
      <c r="E7" s="16" t="inlineStr">
        <is>
          <t>Climate computer, SCADA, sensors</t>
        </is>
      </c>
    </row>
    <row r="8">
      <c r="A8" s="8" t="inlineStr">
        <is>
          <t>Packing house &amp; post-harvest</t>
        </is>
      </c>
      <c r="B8" s="13">
        <f>Assumptions!B19</f>
        <v/>
      </c>
      <c r="C8" s="14">
        <f>Assumptions!B6</f>
        <v/>
      </c>
      <c r="D8" s="15">
        <f>B8*C8</f>
        <v/>
      </c>
      <c r="E8" s="16" t="inlineStr">
        <is>
          <t>Cold room, grading, packaging</t>
        </is>
      </c>
    </row>
    <row r="9">
      <c r="A9" s="8" t="inlineStr">
        <is>
          <t>Sitework, foundations, utilities</t>
        </is>
      </c>
      <c r="B9" s="13">
        <f>Assumptions!B20</f>
        <v/>
      </c>
      <c r="C9" s="14">
        <f>Assumptions!B6</f>
        <v/>
      </c>
      <c r="D9" s="15">
        <f>B9*C9</f>
        <v/>
      </c>
      <c r="E9" s="16" t="inlineStr">
        <is>
          <t>Grading, foundations, water, power</t>
        </is>
      </c>
    </row>
    <row r="10">
      <c r="A10" s="17" t="inlineStr">
        <is>
          <t>Base CAPEX subtotal</t>
        </is>
      </c>
      <c r="D10" s="18">
        <f>SUM(D2:D9)</f>
        <v/>
      </c>
    </row>
    <row r="11">
      <c r="A11" t="inlineStr">
        <is>
          <t>Soft costs</t>
        </is>
      </c>
      <c r="B11" s="19">
        <f>Assumptions!B9</f>
        <v/>
      </c>
      <c r="D11" s="20">
        <f>D10*B11</f>
        <v/>
      </c>
    </row>
    <row r="12">
      <c r="A12" t="inlineStr">
        <is>
          <t>Contingency</t>
        </is>
      </c>
      <c r="B12" s="19">
        <f>Assumptions!B8</f>
        <v/>
      </c>
      <c r="D12" s="20">
        <f>D10*B12</f>
        <v/>
      </c>
    </row>
    <row r="13">
      <c r="A13" s="21" t="inlineStr">
        <is>
          <t>TOTAL CAPEX</t>
        </is>
      </c>
      <c r="D13" s="22">
        <f>D10+D11+D12</f>
        <v/>
      </c>
    </row>
    <row r="15">
      <c r="A15" s="17" t="inlineStr">
        <is>
          <t>Total $/m²</t>
        </is>
      </c>
      <c r="D15" s="20">
        <f>D13/Assumptions!B6</f>
        <v/>
      </c>
    </row>
    <row r="16">
      <c r="A16" s="17" t="inlineStr">
        <is>
          <t>Total $/ha</t>
        </is>
      </c>
      <c r="D16" s="20">
        <f>D15*10000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46" customWidth="1" min="1" max="1"/>
    <col width="20" customWidth="1" min="2" max="2"/>
  </cols>
  <sheetData>
    <row r="1">
      <c r="A1" s="12" t="inlineStr">
        <is>
          <t>Item</t>
        </is>
      </c>
      <c r="B1" s="12" t="inlineStr">
        <is>
          <t>Value</t>
        </is>
      </c>
      <c r="C1" s="12" t="inlineStr"/>
    </row>
    <row r="2">
      <c r="A2" s="8" t="inlineStr">
        <is>
          <t>Total CAPEX (from CAPEX sheet)</t>
        </is>
      </c>
      <c r="B2" s="13">
        <f>CAPEX!D13</f>
        <v/>
      </c>
      <c r="C2" s="8" t="n"/>
    </row>
    <row r="3">
      <c r="A3" s="8" t="inlineStr">
        <is>
          <t>Equity contribution %</t>
        </is>
      </c>
      <c r="B3" s="10" t="n">
        <v>0.35</v>
      </c>
      <c r="C3" s="8" t="n"/>
    </row>
    <row r="4">
      <c r="A4" s="8" t="inlineStr">
        <is>
          <t>Debt %</t>
        </is>
      </c>
      <c r="B4" s="23">
        <f>1-B3</f>
        <v/>
      </c>
      <c r="C4" s="8" t="n"/>
    </row>
    <row r="5">
      <c r="A5" s="8" t="inlineStr">
        <is>
          <t>Equity amount</t>
        </is>
      </c>
      <c r="B5" s="15">
        <f>B2*B3</f>
        <v/>
      </c>
      <c r="C5" s="8" t="n"/>
    </row>
    <row r="6">
      <c r="A6" s="8" t="inlineStr">
        <is>
          <t>Debt amount</t>
        </is>
      </c>
      <c r="B6" s="15">
        <f>B2*B4</f>
        <v/>
      </c>
      <c r="C6" s="8" t="n"/>
    </row>
    <row r="7">
      <c r="A7" s="8" t="inlineStr">
        <is>
          <t>Interest rate (annual)</t>
        </is>
      </c>
      <c r="B7" s="10" t="n">
        <v>0.08</v>
      </c>
      <c r="C7" s="8" t="n"/>
    </row>
    <row r="8">
      <c r="A8" s="8" t="inlineStr">
        <is>
          <t>Tenor (years)</t>
        </is>
      </c>
      <c r="B8" s="24" t="n">
        <v>8</v>
      </c>
      <c r="C8" s="8" t="n"/>
    </row>
    <row r="9">
      <c r="A9" s="8" t="inlineStr">
        <is>
          <t>Annual debt service (PMT)</t>
        </is>
      </c>
      <c r="B9" s="15">
        <f>IF(B7&gt;0,-PMT(B7,B8,B6),0)</f>
        <v/>
      </c>
      <c r="C9" s="8" t="n"/>
    </row>
    <row r="10">
      <c r="A10" s="8" t="inlineStr">
        <is>
          <t>DSCR target (project EBITDA / debt service)</t>
        </is>
      </c>
      <c r="B10" s="25" t="n">
        <v>1.4</v>
      </c>
      <c r="C10" s="8" t="n"/>
    </row>
    <row r="11">
      <c r="A11" s="8" t="inlineStr">
        <is>
          <t>Minimum EBITDA required to hit DSCR</t>
        </is>
      </c>
      <c r="B11" s="15">
        <f>B10*B9</f>
        <v/>
      </c>
      <c r="C11" s="8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>
      <c r="A1" s="12" t="inlineStr">
        <is>
          <t>Field to paste into the SeedMatchGroup RFQ Builder</t>
        </is>
      </c>
      <c r="B1" s="12" t="inlineStr">
        <is>
          <t>Value</t>
        </is>
      </c>
    </row>
    <row r="2">
      <c r="A2" t="inlineStr">
        <is>
          <t>Project name</t>
        </is>
      </c>
      <c r="B2" s="26">
        <f>Assumptions!B2</f>
        <v/>
      </c>
    </row>
    <row r="3">
      <c r="A3" t="inlineStr">
        <is>
          <t>Country</t>
        </is>
      </c>
      <c r="B3" s="26">
        <f>Assumptions!B3</f>
        <v/>
      </c>
    </row>
    <row r="4">
      <c r="A4" t="inlineStr">
        <is>
          <t>Structure type</t>
        </is>
      </c>
      <c r="B4" s="26">
        <f>Assumptions!B4</f>
        <v/>
      </c>
    </row>
    <row r="5">
      <c r="A5" t="inlineStr">
        <is>
          <t>Covered area (m²)</t>
        </is>
      </c>
      <c r="B5" s="26">
        <f>Assumptions!B6</f>
        <v/>
      </c>
    </row>
    <row r="6">
      <c r="A6" t="inlineStr">
        <is>
          <t>Crop</t>
        </is>
      </c>
      <c r="B6" s="26">
        <f>Assumptions!B7</f>
        <v/>
      </c>
    </row>
    <row r="7">
      <c r="A7" t="inlineStr">
        <is>
          <t>Total CAPEX (USD)</t>
        </is>
      </c>
      <c r="B7" s="26">
        <f>CAPEX!D13</f>
        <v/>
      </c>
    </row>
    <row r="8">
      <c r="A8" t="inlineStr">
        <is>
          <t>$/m²</t>
        </is>
      </c>
      <c r="B8" s="26">
        <f>CAPEX!D15</f>
        <v/>
      </c>
    </row>
    <row r="9">
      <c r="A9" t="inlineStr">
        <is>
          <t>Equity % / Debt %</t>
        </is>
      </c>
      <c r="B9" s="26">
        <f>TEXT(Financing!B3,"0%")&amp;" / "&amp;TEXT(Financing!B4,"0%")</f>
        <v/>
      </c>
    </row>
    <row r="10">
      <c r="A10" t="inlineStr">
        <is>
          <t>Minimum EBITDA for target DSCR</t>
        </is>
      </c>
      <c r="B10" s="26">
        <f>Financing!B11</f>
        <v/>
      </c>
    </row>
    <row r="11">
      <c r="A11" t="inlineStr"/>
      <c r="B11" t="inlineStr"/>
    </row>
    <row r="12">
      <c r="A12" t="inlineStr">
        <is>
          <t>Next step</t>
        </is>
      </c>
      <c r="B12" t="inlineStr">
        <is>
          <t>Open the RFQ Builder at https://seedmatchgroup.com/rfq-builder and paste these values into the matching fields.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2026-07-20T18:43:24Z</dcterms:created>
  <dcterms:modified xmlns:dcterms="http://purl.org/dc/terms/" xmlns:xsi="http://www.w3.org/2001/XMLSchema-instance" xsi:type="dcterms:W3CDTF">2026-07-20T18:43:24Z</dcterms:modified>
</cp:coreProperties>
</file>